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05" yWindow="765" windowWidth="19140" windowHeight="18195"/>
  </bookViews>
  <sheets>
    <sheet name="2019" sheetId="12" r:id="rId1"/>
    <sheet name="Sheet2" sheetId="14" r:id="rId2"/>
  </sheets>
  <definedNames>
    <definedName name="_xlnm.Print_Area" localSheetId="0">'2019'!$A$1:$I$129</definedName>
    <definedName name="_xlnm.Print_Titles" localSheetId="0">'2019'!$2:$4</definedName>
  </definedNames>
  <calcPr calcId="125725"/>
</workbook>
</file>

<file path=xl/calcChain.xml><?xml version="1.0" encoding="utf-8"?>
<calcChain xmlns="http://schemas.openxmlformats.org/spreadsheetml/2006/main">
  <c r="D91" i="12"/>
  <c r="D43"/>
  <c r="C43"/>
  <c r="F43"/>
  <c r="C67"/>
  <c r="D67"/>
  <c r="F67"/>
  <c r="C91"/>
  <c r="F91"/>
  <c r="C116"/>
  <c r="D116"/>
  <c r="F116"/>
  <c r="I122"/>
  <c r="F121" l="1"/>
  <c r="D121"/>
  <c r="F68" s="1"/>
  <c r="F70" s="1"/>
  <c r="C121"/>
  <c r="F124" s="1"/>
  <c r="F44" l="1"/>
  <c r="F46" s="1"/>
  <c r="F117"/>
  <c r="F119" s="1"/>
  <c r="F92"/>
  <c r="F94" s="1"/>
</calcChain>
</file>

<file path=xl/sharedStrings.xml><?xml version="1.0" encoding="utf-8"?>
<sst xmlns="http://schemas.openxmlformats.org/spreadsheetml/2006/main" count="69" uniqueCount="46">
  <si>
    <t>Kattehalevej</t>
  </si>
  <si>
    <t>Falkenhøjvej</t>
  </si>
  <si>
    <t>Lerbjergstien</t>
  </si>
  <si>
    <t>20B</t>
  </si>
  <si>
    <t>30A</t>
  </si>
  <si>
    <t>30B</t>
  </si>
  <si>
    <t>33A</t>
  </si>
  <si>
    <t>33B</t>
  </si>
  <si>
    <t>10A</t>
  </si>
  <si>
    <t>Overført fra sidste år</t>
  </si>
  <si>
    <t>Beskrivelse</t>
  </si>
  <si>
    <t>Vejafhængige udgifter</t>
  </si>
  <si>
    <t>Fællesudgifter</t>
  </si>
  <si>
    <t>I alt</t>
  </si>
  <si>
    <t>Til disposition</t>
  </si>
  <si>
    <t>Vester Teglværksvej</t>
  </si>
  <si>
    <t>Vester
Teglværksvej</t>
  </si>
  <si>
    <t>Kr.</t>
  </si>
  <si>
    <t>Alle</t>
  </si>
  <si>
    <t>20A</t>
  </si>
  <si>
    <t>Kassebeholdning</t>
  </si>
  <si>
    <t>Andel af fællesudgifter</t>
  </si>
  <si>
    <t>Aktuelt dd.</t>
  </si>
  <si>
    <t>Fællesudgifter i alt</t>
  </si>
  <si>
    <t>41+43</t>
  </si>
  <si>
    <t>2+2B</t>
  </si>
  <si>
    <t>Millitær</t>
  </si>
  <si>
    <t>Spejderhytte</t>
  </si>
  <si>
    <t>Ubebygget</t>
  </si>
  <si>
    <t>Budget</t>
  </si>
  <si>
    <t>Adresse</t>
  </si>
  <si>
    <t>Andele</t>
  </si>
  <si>
    <t>Orion gruppes hytte Kattehalevej 33B, 3450 Allerød
Linda Christensen, Olufsvej 10, 2100 København Ø.Linda Christensen, Olufsvej 10, 2100 København Ø. 
Tlf. (privat):    35 26 25 79
Tlf. (arbejde): 45 25 65 25
Mail: LindaC@get2net.dk 
Vedr. nøgle m.m.:
Bjarne Larsen, Olufsvej 48, 2100 København Ø.
Tlf. (privat):    35 26 60 87
Tlf. (arbejde): 43 32 04 75
Mail: BHL@Codan.dk</t>
  </si>
  <si>
    <t>FDF Birkerød
Freddy Woer
Nygaardsterasserne 258 E
3520 Farum
Marie
Christensen
Kajerødsgade
12, 1. tv.
3460 Birkerød
4581 3069</t>
  </si>
  <si>
    <t>DDS Blackfoot
Bjørn Christensen
Kattehalevej 36
3460 Birkerød</t>
  </si>
  <si>
    <t>FDF
H. Sichelkow
Bøgevangen 31,
Vassingerød
3540 Lynge
hs.fdf@jubii.dk
4816 0095</t>
  </si>
  <si>
    <t>FDF præstevang v/Anne-
Lise Petersen
Jespervej 128
3400 Hillerød
Henning Jensen
Elmegårdsallé
81
3400 Hillerød
Tlf. 4826 8578
FDF Præstevang kreds
v/kasserer Henning Jensen
Elmegårdsalle 81
3400 Hillerød
4824 1148</t>
  </si>
  <si>
    <t>Arne Puggaard
Fasanvang 6
3450 Allerød
2140 7250
puggaard@FDF.dk
www.sonderskovlejren.dk</t>
  </si>
  <si>
    <t>Ind Betalt
Kr.</t>
  </si>
  <si>
    <t>Kattehale Vejlaug - www.beboerlauget.dk</t>
  </si>
  <si>
    <t>10B</t>
  </si>
  <si>
    <t>Opkrævet</t>
  </si>
  <si>
    <t>NST</t>
  </si>
  <si>
    <t>Budget er evt. på forhånd kendte udgifter. Røde tal er opsummering af tidligere opkrævet men ikke betalt</t>
  </si>
  <si>
    <t>DATO</t>
  </si>
  <si>
    <t xml:space="preserve">Overført fra </t>
  </si>
</sst>
</file>

<file path=xl/styles.xml><?xml version="1.0" encoding="utf-8"?>
<styleSheet xmlns="http://schemas.openxmlformats.org/spreadsheetml/2006/main">
  <numFmts count="4">
    <numFmt numFmtId="164" formatCode="#,##0_ ;[Red]\-#,##0\ "/>
    <numFmt numFmtId="165" formatCode="0.0"/>
    <numFmt numFmtId="166" formatCode="#,##0.00_ ;[Red]\-#,##0.00\ "/>
    <numFmt numFmtId="167" formatCode="[$-F800]dddd\,\ mmmm\ dd\,\ yyyy"/>
  </numFmts>
  <fonts count="1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164" fontId="6" fillId="2" borderId="0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right" vertical="center"/>
    </xf>
    <xf numFmtId="2" fontId="5" fillId="3" borderId="2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 applyProtection="1">
      <alignment horizontal="right" vertical="center"/>
      <protection locked="0"/>
    </xf>
    <xf numFmtId="164" fontId="6" fillId="5" borderId="2" xfId="0" applyNumberFormat="1" applyFont="1" applyFill="1" applyBorder="1" applyAlignment="1" applyProtection="1">
      <alignment vertical="center"/>
      <protection locked="0"/>
    </xf>
    <xf numFmtId="164" fontId="6" fillId="2" borderId="2" xfId="0" applyNumberFormat="1" applyFont="1" applyFill="1" applyBorder="1" applyAlignment="1" applyProtection="1">
      <alignment vertical="center"/>
      <protection locked="0"/>
    </xf>
    <xf numFmtId="164" fontId="6" fillId="0" borderId="2" xfId="0" applyNumberFormat="1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7" fillId="2" borderId="0" xfId="0" applyNumberFormat="1" applyFont="1" applyFill="1" applyBorder="1" applyAlignment="1" applyProtection="1">
      <alignment vertical="center"/>
      <protection locked="0"/>
    </xf>
    <xf numFmtId="164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 applyProtection="1">
      <alignment vertical="center"/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10" xfId="0" applyNumberFormat="1" applyFont="1" applyFill="1" applyBorder="1" applyAlignment="1" applyProtection="1">
      <alignment vertical="center"/>
      <protection locked="0"/>
    </xf>
    <xf numFmtId="164" fontId="6" fillId="4" borderId="2" xfId="0" applyNumberFormat="1" applyFont="1" applyFill="1" applyBorder="1" applyAlignment="1" applyProtection="1">
      <alignment vertic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164" fontId="3" fillId="2" borderId="11" xfId="0" applyNumberFormat="1" applyFont="1" applyFill="1" applyBorder="1" applyAlignment="1" applyProtection="1">
      <alignment horizontal="center" vertical="center"/>
      <protection locked="0"/>
    </xf>
    <xf numFmtId="164" fontId="6" fillId="2" borderId="12" xfId="0" applyNumberFormat="1" applyFont="1" applyFill="1" applyBorder="1" applyAlignment="1" applyProtection="1">
      <alignment vertical="center"/>
      <protection locked="0"/>
    </xf>
    <xf numFmtId="164" fontId="6" fillId="5" borderId="7" xfId="0" applyNumberFormat="1" applyFont="1" applyFill="1" applyBorder="1" applyAlignment="1" applyProtection="1">
      <alignment vertical="center"/>
      <protection locked="0"/>
    </xf>
    <xf numFmtId="164" fontId="6" fillId="2" borderId="7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4" borderId="7" xfId="0" applyNumberFormat="1" applyFont="1" applyFill="1" applyBorder="1" applyAlignment="1" applyProtection="1">
      <alignment vertical="center"/>
      <protection locked="0"/>
    </xf>
    <xf numFmtId="164" fontId="6" fillId="0" borderId="7" xfId="0" applyNumberFormat="1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0" borderId="2" xfId="0" applyNumberFormat="1" applyFont="1" applyFill="1" applyBorder="1" applyAlignment="1" applyProtection="1">
      <alignment horizontal="center" vertical="center"/>
      <protection locked="0"/>
    </xf>
    <xf numFmtId="165" fontId="6" fillId="5" borderId="2" xfId="0" applyNumberFormat="1" applyFont="1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 applyProtection="1">
      <alignment horizontal="center" vertical="center"/>
      <protection locked="0"/>
    </xf>
    <xf numFmtId="165" fontId="5" fillId="3" borderId="2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0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 applyProtection="1">
      <alignment horizontal="center" vertical="center"/>
      <protection locked="0"/>
    </xf>
    <xf numFmtId="165" fontId="7" fillId="2" borderId="9" xfId="0" applyNumberFormat="1" applyFont="1" applyFill="1" applyBorder="1" applyAlignment="1" applyProtection="1">
      <alignment horizontal="center" vertical="center"/>
      <protection locked="0"/>
    </xf>
    <xf numFmtId="165" fontId="6" fillId="2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2" xfId="0" applyNumberFormat="1" applyFont="1" applyFill="1" applyBorder="1" applyAlignment="1">
      <alignment vertical="center"/>
    </xf>
    <xf numFmtId="165" fontId="6" fillId="2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164" fontId="3" fillId="2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66" fontId="6" fillId="2" borderId="0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 applyProtection="1">
      <alignment horizontal="right" vertical="center"/>
      <protection locked="0"/>
    </xf>
    <xf numFmtId="166" fontId="5" fillId="3" borderId="2" xfId="0" applyNumberFormat="1" applyFont="1" applyFill="1" applyBorder="1" applyAlignment="1" applyProtection="1">
      <alignment vertical="center"/>
    </xf>
    <xf numFmtId="166" fontId="5" fillId="7" borderId="2" xfId="0" applyNumberFormat="1" applyFont="1" applyFill="1" applyBorder="1" applyAlignment="1">
      <alignment vertical="center"/>
    </xf>
    <xf numFmtId="164" fontId="3" fillId="7" borderId="7" xfId="0" applyNumberFormat="1" applyFont="1" applyFill="1" applyBorder="1" applyAlignment="1">
      <alignment horizontal="center" vertical="center"/>
    </xf>
    <xf numFmtId="166" fontId="3" fillId="7" borderId="2" xfId="0" applyNumberFormat="1" applyFont="1" applyFill="1" applyBorder="1" applyAlignment="1" applyProtection="1">
      <alignment vertical="center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vertical="center"/>
    </xf>
    <xf numFmtId="164" fontId="5" fillId="7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1" xfId="0" applyNumberFormat="1" applyFont="1" applyFill="1" applyBorder="1" applyAlignment="1" applyProtection="1">
      <alignment horizontal="right" vertical="center"/>
      <protection locked="0"/>
    </xf>
    <xf numFmtId="166" fontId="6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5" borderId="7" xfId="0" applyNumberFormat="1" applyFont="1" applyFill="1" applyBorder="1" applyAlignment="1" applyProtection="1">
      <alignment horizontal="center" vertical="center"/>
      <protection locked="0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8" borderId="2" xfId="0" applyNumberFormat="1" applyFont="1" applyFill="1" applyBorder="1" applyAlignment="1" applyProtection="1">
      <alignment horizontal="center" vertical="center"/>
      <protection locked="0"/>
    </xf>
    <xf numFmtId="164" fontId="6" fillId="8" borderId="7" xfId="0" applyNumberFormat="1" applyFont="1" applyFill="1" applyBorder="1" applyAlignment="1" applyProtection="1">
      <alignment vertical="center"/>
      <protection locked="0"/>
    </xf>
    <xf numFmtId="165" fontId="6" fillId="8" borderId="2" xfId="0" applyNumberFormat="1" applyFont="1" applyFill="1" applyBorder="1" applyAlignment="1" applyProtection="1">
      <alignment horizontal="center" vertical="center"/>
      <protection locked="0"/>
    </xf>
    <xf numFmtId="167" fontId="3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7" xfId="0" applyNumberFormat="1" applyFont="1" applyFill="1" applyBorder="1" applyAlignment="1" applyProtection="1">
      <alignment horizontal="center" vertical="center"/>
      <protection locked="0"/>
    </xf>
    <xf numFmtId="166" fontId="3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8" borderId="7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64" fontId="10" fillId="8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14" xfId="0" applyNumberFormat="1" applyFont="1" applyFill="1" applyBorder="1" applyAlignment="1" applyProtection="1">
      <alignment horizontal="right" vertical="center"/>
      <protection locked="0"/>
    </xf>
    <xf numFmtId="164" fontId="6" fillId="2" borderId="1" xfId="0" applyNumberFormat="1" applyFont="1" applyFill="1" applyBorder="1" applyAlignment="1" applyProtection="1">
      <alignment horizontal="right" vertical="center"/>
      <protection locked="0"/>
    </xf>
    <xf numFmtId="165" fontId="3" fillId="3" borderId="14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2" fillId="2" borderId="14" xfId="0" applyNumberFormat="1" applyFont="1" applyFill="1" applyBorder="1" applyAlignment="1" applyProtection="1">
      <alignment horizontal="right" vertical="center"/>
      <protection locked="0"/>
    </xf>
    <xf numFmtId="166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9" fillId="2" borderId="13" xfId="0" applyNumberFormat="1" applyFont="1" applyFill="1" applyBorder="1" applyAlignment="1">
      <alignment horizontal="center" vertical="center" textRotation="180" wrapText="1"/>
    </xf>
    <xf numFmtId="166" fontId="6" fillId="2" borderId="14" xfId="0" applyNumberFormat="1" applyFont="1" applyFill="1" applyBorder="1" applyAlignment="1" applyProtection="1">
      <alignment horizontal="right" vertical="center"/>
      <protection locked="0"/>
    </xf>
    <xf numFmtId="166" fontId="6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13" xfId="0" applyNumberFormat="1" applyFont="1" applyFill="1" applyBorder="1" applyAlignment="1" applyProtection="1">
      <alignment horizontal="right" vertical="center"/>
      <protection locked="0"/>
    </xf>
    <xf numFmtId="164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166" fontId="6" fillId="2" borderId="13" xfId="0" applyNumberFormat="1" applyFont="1" applyFill="1" applyBorder="1" applyAlignment="1" applyProtection="1">
      <alignment horizontal="right" vertical="center"/>
      <protection locked="0"/>
    </xf>
    <xf numFmtId="164" fontId="1" fillId="3" borderId="3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left" vertical="center" wrapText="1"/>
    </xf>
    <xf numFmtId="166" fontId="6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 wrapText="1"/>
    </xf>
    <xf numFmtId="164" fontId="1" fillId="3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showGridLines="0" tabSelected="1" zoomScaleNormal="100" workbookViewId="0">
      <pane ySplit="4" topLeftCell="A5" activePane="bottomLeft" state="frozen"/>
      <selection pane="bottomLeft" activeCell="N137" sqref="N137"/>
    </sheetView>
  </sheetViews>
  <sheetFormatPr defaultColWidth="8.85546875" defaultRowHeight="12.75"/>
  <cols>
    <col min="1" max="1" width="10.7109375" style="65" customWidth="1"/>
    <col min="2" max="2" width="10.7109375" style="100" customWidth="1"/>
    <col min="3" max="3" width="7.7109375" style="65" customWidth="1"/>
    <col min="4" max="4" width="7.140625" style="82" customWidth="1"/>
    <col min="5" max="5" width="26.28515625" style="65" customWidth="1"/>
    <col min="6" max="6" width="10.7109375" style="65" customWidth="1"/>
    <col min="7" max="7" width="2.28515625" style="62" customWidth="1"/>
    <col min="8" max="8" width="21.28515625" style="65" customWidth="1"/>
    <col min="9" max="9" width="10.7109375" style="65" customWidth="1"/>
    <col min="10" max="16384" width="8.85546875" style="65"/>
  </cols>
  <sheetData>
    <row r="1" spans="1:9" ht="25.5" customHeight="1">
      <c r="A1" s="124" t="s">
        <v>39</v>
      </c>
      <c r="B1" s="124"/>
      <c r="C1" s="124"/>
      <c r="D1" s="124"/>
      <c r="E1" s="124"/>
      <c r="F1" s="124"/>
      <c r="G1" s="124"/>
      <c r="H1" s="124"/>
      <c r="I1" s="124"/>
    </row>
    <row r="2" spans="1:9" ht="37.9" customHeight="1">
      <c r="A2" s="122" t="s">
        <v>30</v>
      </c>
      <c r="B2" s="122" t="s">
        <v>41</v>
      </c>
      <c r="C2" s="122" t="s">
        <v>38</v>
      </c>
      <c r="D2" s="141" t="s">
        <v>31</v>
      </c>
      <c r="E2" s="136" t="s">
        <v>11</v>
      </c>
      <c r="F2" s="136"/>
      <c r="G2" s="151"/>
      <c r="H2" s="136" t="s">
        <v>12</v>
      </c>
      <c r="I2" s="136"/>
    </row>
    <row r="3" spans="1:9" ht="37.9" customHeight="1">
      <c r="A3" s="123"/>
      <c r="B3" s="123"/>
      <c r="C3" s="123"/>
      <c r="D3" s="142"/>
      <c r="E3" s="5" t="s">
        <v>10</v>
      </c>
      <c r="F3" s="6" t="s">
        <v>17</v>
      </c>
      <c r="G3" s="151"/>
      <c r="H3" s="7" t="s">
        <v>10</v>
      </c>
      <c r="I3" s="6" t="s">
        <v>17</v>
      </c>
    </row>
    <row r="4" spans="1:9" ht="10.9" customHeight="1">
      <c r="A4" s="8"/>
      <c r="B4" s="101"/>
      <c r="C4" s="9"/>
      <c r="D4" s="66"/>
      <c r="E4" s="10"/>
      <c r="F4" s="11"/>
      <c r="G4" s="32"/>
      <c r="H4" s="12"/>
      <c r="I4" s="13"/>
    </row>
    <row r="5" spans="1:9" ht="20.45" customHeight="1">
      <c r="A5" s="145" t="s">
        <v>0</v>
      </c>
      <c r="B5" s="146"/>
      <c r="C5" s="146"/>
      <c r="D5" s="147"/>
      <c r="E5" s="147"/>
      <c r="F5" s="148"/>
      <c r="G5" s="63"/>
      <c r="H5" s="12"/>
      <c r="I5" s="13"/>
    </row>
    <row r="6" spans="1:9" ht="19.899999999999999" customHeight="1">
      <c r="A6" s="60">
        <v>1</v>
      </c>
      <c r="B6" s="115"/>
      <c r="C6" s="57"/>
      <c r="D6" s="68">
        <v>1</v>
      </c>
      <c r="E6" s="137"/>
      <c r="F6" s="139"/>
      <c r="G6" s="58"/>
      <c r="H6" s="149"/>
      <c r="I6" s="143"/>
    </row>
    <row r="7" spans="1:9" ht="19.899999999999999" customHeight="1">
      <c r="A7" s="60" t="s">
        <v>25</v>
      </c>
      <c r="B7" s="102"/>
      <c r="C7" s="57"/>
      <c r="D7" s="68">
        <v>1</v>
      </c>
      <c r="E7" s="138"/>
      <c r="F7" s="140"/>
      <c r="G7" s="58"/>
      <c r="H7" s="150"/>
      <c r="I7" s="144"/>
    </row>
    <row r="8" spans="1:9" ht="19.899999999999999" customHeight="1">
      <c r="A8" s="60">
        <v>3</v>
      </c>
      <c r="B8" s="115"/>
      <c r="C8" s="57"/>
      <c r="D8" s="68">
        <v>1</v>
      </c>
      <c r="E8" s="137"/>
      <c r="F8" s="139"/>
      <c r="G8" s="58"/>
      <c r="H8" s="149"/>
      <c r="I8" s="143"/>
    </row>
    <row r="9" spans="1:9" ht="19.899999999999999" customHeight="1">
      <c r="A9" s="60">
        <v>4</v>
      </c>
      <c r="B9" s="102"/>
      <c r="C9" s="57"/>
      <c r="D9" s="68">
        <v>1</v>
      </c>
      <c r="E9" s="138"/>
      <c r="F9" s="140"/>
      <c r="G9" s="58"/>
      <c r="H9" s="150"/>
      <c r="I9" s="144"/>
    </row>
    <row r="10" spans="1:9" ht="19.899999999999999" customHeight="1">
      <c r="A10" s="60">
        <v>5</v>
      </c>
      <c r="B10" s="102"/>
      <c r="C10" s="57"/>
      <c r="D10" s="68">
        <v>1</v>
      </c>
      <c r="E10" s="137"/>
      <c r="F10" s="139"/>
      <c r="G10" s="58"/>
      <c r="H10" s="149"/>
      <c r="I10" s="143"/>
    </row>
    <row r="11" spans="1:9" ht="19.899999999999999" customHeight="1">
      <c r="A11" s="60">
        <v>7</v>
      </c>
      <c r="B11" s="115"/>
      <c r="C11" s="57"/>
      <c r="D11" s="68">
        <v>1</v>
      </c>
      <c r="E11" s="138"/>
      <c r="F11" s="140"/>
      <c r="G11" s="58"/>
      <c r="H11" s="150"/>
      <c r="I11" s="144"/>
    </row>
    <row r="12" spans="1:9" ht="19.899999999999999" customHeight="1">
      <c r="A12" s="60">
        <v>9</v>
      </c>
      <c r="B12" s="102"/>
      <c r="C12" s="57"/>
      <c r="D12" s="68">
        <v>1</v>
      </c>
      <c r="E12" s="137"/>
      <c r="F12" s="139"/>
      <c r="G12" s="58"/>
      <c r="H12" s="149"/>
      <c r="I12" s="143"/>
    </row>
    <row r="13" spans="1:9" ht="19.899999999999999" customHeight="1">
      <c r="A13" s="60">
        <v>11</v>
      </c>
      <c r="B13" s="102"/>
      <c r="C13" s="57"/>
      <c r="D13" s="68">
        <v>1</v>
      </c>
      <c r="E13" s="138"/>
      <c r="F13" s="140"/>
      <c r="G13" s="58"/>
      <c r="H13" s="150"/>
      <c r="I13" s="144"/>
    </row>
    <row r="14" spans="1:9" ht="19.899999999999999" customHeight="1">
      <c r="A14" s="60">
        <v>13</v>
      </c>
      <c r="B14" s="102"/>
      <c r="C14" s="57"/>
      <c r="D14" s="68">
        <v>1</v>
      </c>
      <c r="E14" s="137"/>
      <c r="F14" s="139"/>
      <c r="G14" s="58"/>
      <c r="H14" s="149"/>
      <c r="I14" s="143"/>
    </row>
    <row r="15" spans="1:9" ht="19.899999999999999" customHeight="1">
      <c r="A15" s="60">
        <v>14</v>
      </c>
      <c r="B15" s="115"/>
      <c r="C15" s="57"/>
      <c r="D15" s="68">
        <v>1</v>
      </c>
      <c r="E15" s="138"/>
      <c r="F15" s="140"/>
      <c r="G15" s="58"/>
      <c r="H15" s="150"/>
      <c r="I15" s="144"/>
    </row>
    <row r="16" spans="1:9" ht="19.899999999999999" customHeight="1">
      <c r="A16" s="60">
        <v>15</v>
      </c>
      <c r="B16" s="102"/>
      <c r="C16" s="57"/>
      <c r="D16" s="68">
        <v>1</v>
      </c>
      <c r="E16" s="137"/>
      <c r="F16" s="139"/>
      <c r="G16" s="58"/>
      <c r="H16" s="149"/>
      <c r="I16" s="143"/>
    </row>
    <row r="17" spans="1:9" ht="19.899999999999999" customHeight="1">
      <c r="A17" s="49">
        <v>16</v>
      </c>
      <c r="B17" s="103"/>
      <c r="C17" s="54"/>
      <c r="D17" s="67">
        <v>1</v>
      </c>
      <c r="E17" s="138"/>
      <c r="F17" s="140"/>
      <c r="G17" s="58"/>
      <c r="H17" s="150"/>
      <c r="I17" s="144"/>
    </row>
    <row r="18" spans="1:9" ht="19.899999999999999" customHeight="1">
      <c r="A18" s="49">
        <v>17</v>
      </c>
      <c r="B18" s="103"/>
      <c r="C18" s="54"/>
      <c r="D18" s="67">
        <v>1</v>
      </c>
      <c r="E18" s="137"/>
      <c r="F18" s="139"/>
      <c r="G18" s="58"/>
      <c r="H18" s="149"/>
      <c r="I18" s="143"/>
    </row>
    <row r="19" spans="1:9" ht="19.899999999999999" customHeight="1">
      <c r="A19" s="49">
        <v>18</v>
      </c>
      <c r="B19" s="103"/>
      <c r="C19" s="54"/>
      <c r="D19" s="67">
        <v>1</v>
      </c>
      <c r="E19" s="138"/>
      <c r="F19" s="140"/>
      <c r="G19" s="58"/>
      <c r="H19" s="150"/>
      <c r="I19" s="144"/>
    </row>
    <row r="20" spans="1:9" ht="19.899999999999999" customHeight="1">
      <c r="A20" s="50" t="s">
        <v>19</v>
      </c>
      <c r="B20" s="104">
        <v>0</v>
      </c>
      <c r="C20" s="53"/>
      <c r="D20" s="69">
        <v>0</v>
      </c>
      <c r="E20" s="137"/>
      <c r="F20" s="139"/>
      <c r="G20" s="58"/>
      <c r="H20" s="149"/>
      <c r="I20" s="143"/>
    </row>
    <row r="21" spans="1:9" ht="19.899999999999999" customHeight="1">
      <c r="A21" s="50" t="s">
        <v>3</v>
      </c>
      <c r="B21" s="104">
        <v>0</v>
      </c>
      <c r="C21" s="53"/>
      <c r="D21" s="69">
        <v>0</v>
      </c>
      <c r="E21" s="138"/>
      <c r="F21" s="140"/>
      <c r="G21" s="58"/>
      <c r="H21" s="150"/>
      <c r="I21" s="144"/>
    </row>
    <row r="22" spans="1:9" ht="19.899999999999999" customHeight="1">
      <c r="A22" s="49">
        <v>24</v>
      </c>
      <c r="B22" s="103"/>
      <c r="C22" s="54"/>
      <c r="D22" s="67">
        <v>1</v>
      </c>
      <c r="E22" s="137"/>
      <c r="F22" s="139"/>
      <c r="G22" s="58"/>
      <c r="H22" s="149"/>
      <c r="I22" s="143"/>
    </row>
    <row r="23" spans="1:9" ht="19.899999999999999" customHeight="1">
      <c r="A23" s="49">
        <v>26</v>
      </c>
      <c r="B23" s="103"/>
      <c r="C23" s="54"/>
      <c r="D23" s="67">
        <v>1</v>
      </c>
      <c r="E23" s="138"/>
      <c r="F23" s="140"/>
      <c r="G23" s="58"/>
      <c r="H23" s="150"/>
      <c r="I23" s="144"/>
    </row>
    <row r="24" spans="1:9" ht="19.899999999999999" customHeight="1">
      <c r="A24" s="49">
        <v>27</v>
      </c>
      <c r="B24" s="118"/>
      <c r="C24" s="54"/>
      <c r="D24" s="67">
        <v>1</v>
      </c>
      <c r="E24" s="137"/>
      <c r="F24" s="139"/>
      <c r="G24" s="58"/>
      <c r="H24" s="149"/>
      <c r="I24" s="143"/>
    </row>
    <row r="25" spans="1:9" ht="19.899999999999999" customHeight="1">
      <c r="A25" s="49">
        <v>28</v>
      </c>
      <c r="B25" s="103"/>
      <c r="C25" s="54"/>
      <c r="D25" s="67">
        <v>1</v>
      </c>
      <c r="E25" s="138"/>
      <c r="F25" s="140"/>
      <c r="G25" s="58"/>
      <c r="H25" s="150"/>
      <c r="I25" s="144"/>
    </row>
    <row r="26" spans="1:9" ht="19.899999999999999" customHeight="1">
      <c r="A26" s="49">
        <v>29</v>
      </c>
      <c r="B26" s="103"/>
      <c r="C26" s="54"/>
      <c r="D26" s="67">
        <v>1</v>
      </c>
      <c r="E26" s="137"/>
      <c r="F26" s="139"/>
      <c r="G26" s="58"/>
      <c r="H26" s="149"/>
      <c r="I26" s="143"/>
    </row>
    <row r="27" spans="1:9" ht="19.899999999999999" customHeight="1">
      <c r="A27" s="49" t="s">
        <v>4</v>
      </c>
      <c r="B27" s="118"/>
      <c r="C27" s="54"/>
      <c r="D27" s="67">
        <v>1</v>
      </c>
      <c r="E27" s="138"/>
      <c r="F27" s="140"/>
      <c r="G27" s="58"/>
      <c r="H27" s="150"/>
      <c r="I27" s="144"/>
    </row>
    <row r="28" spans="1:9" ht="19.899999999999999" customHeight="1">
      <c r="A28" s="49" t="s">
        <v>5</v>
      </c>
      <c r="B28" s="103"/>
      <c r="C28" s="54"/>
      <c r="D28" s="67">
        <v>1</v>
      </c>
      <c r="E28" s="137"/>
      <c r="F28" s="139"/>
      <c r="G28" s="58"/>
      <c r="H28" s="149"/>
      <c r="I28" s="152"/>
    </row>
    <row r="29" spans="1:9" ht="19.899999999999999" customHeight="1">
      <c r="A29" s="49">
        <v>31</v>
      </c>
      <c r="B29" s="118"/>
      <c r="C29" s="54"/>
      <c r="D29" s="67">
        <v>1</v>
      </c>
      <c r="E29" s="138"/>
      <c r="F29" s="140"/>
      <c r="G29" s="58"/>
      <c r="H29" s="138"/>
      <c r="I29" s="153"/>
    </row>
    <row r="30" spans="1:9" ht="19.899999999999999" customHeight="1">
      <c r="A30" s="49">
        <v>32</v>
      </c>
      <c r="B30" s="103"/>
      <c r="C30" s="54"/>
      <c r="D30" s="67">
        <v>1</v>
      </c>
      <c r="E30" s="137"/>
      <c r="F30" s="139"/>
      <c r="G30" s="58"/>
      <c r="H30" s="149"/>
      <c r="I30" s="152"/>
    </row>
    <row r="31" spans="1:9" ht="19.899999999999999" customHeight="1">
      <c r="A31" s="60" t="s">
        <v>6</v>
      </c>
      <c r="B31" s="102"/>
      <c r="C31" s="57"/>
      <c r="D31" s="68">
        <v>1</v>
      </c>
      <c r="E31" s="138"/>
      <c r="F31" s="140"/>
      <c r="G31" s="58"/>
      <c r="H31" s="138"/>
      <c r="I31" s="153"/>
    </row>
    <row r="32" spans="1:9" ht="19.899999999999999" customHeight="1">
      <c r="A32" s="110" t="s">
        <v>7</v>
      </c>
      <c r="B32" s="117"/>
      <c r="C32" s="111"/>
      <c r="D32" s="112">
        <v>1</v>
      </c>
      <c r="E32" s="137"/>
      <c r="F32" s="139"/>
      <c r="G32" s="58"/>
      <c r="H32" s="149"/>
      <c r="I32" s="152"/>
    </row>
    <row r="33" spans="1:9" ht="19.899999999999999" customHeight="1">
      <c r="A33" s="49">
        <v>34</v>
      </c>
      <c r="B33" s="103"/>
      <c r="C33" s="54"/>
      <c r="D33" s="67">
        <v>1</v>
      </c>
      <c r="E33" s="138"/>
      <c r="F33" s="140"/>
      <c r="G33" s="58"/>
      <c r="H33" s="138"/>
      <c r="I33" s="153"/>
    </row>
    <row r="34" spans="1:9" ht="19.899999999999999" customHeight="1">
      <c r="A34" s="49">
        <v>36</v>
      </c>
      <c r="B34" s="103"/>
      <c r="C34" s="54"/>
      <c r="D34" s="67">
        <v>1</v>
      </c>
      <c r="E34" s="137"/>
      <c r="F34" s="139"/>
      <c r="G34" s="58"/>
      <c r="H34" s="149"/>
      <c r="I34" s="152"/>
    </row>
    <row r="35" spans="1:9" ht="19.899999999999999" customHeight="1">
      <c r="A35" s="49">
        <v>37</v>
      </c>
      <c r="B35" s="103"/>
      <c r="C35" s="54"/>
      <c r="D35" s="67">
        <v>1</v>
      </c>
      <c r="E35" s="138"/>
      <c r="F35" s="140"/>
      <c r="G35" s="58"/>
      <c r="H35" s="138"/>
      <c r="I35" s="153"/>
    </row>
    <row r="36" spans="1:9" ht="19.899999999999999" customHeight="1">
      <c r="A36" s="49">
        <v>39</v>
      </c>
      <c r="B36" s="103"/>
      <c r="C36" s="54"/>
      <c r="D36" s="67">
        <v>1</v>
      </c>
      <c r="E36" s="137"/>
      <c r="F36" s="139"/>
      <c r="G36" s="58"/>
      <c r="H36" s="149"/>
      <c r="I36" s="152"/>
    </row>
    <row r="37" spans="1:9" ht="19.899999999999999" customHeight="1">
      <c r="A37" s="55" t="s">
        <v>24</v>
      </c>
      <c r="B37" s="120"/>
      <c r="C37" s="56"/>
      <c r="D37" s="70">
        <v>1</v>
      </c>
      <c r="E37" s="138"/>
      <c r="F37" s="140"/>
      <c r="G37" s="58"/>
      <c r="H37" s="138"/>
      <c r="I37" s="153"/>
    </row>
    <row r="38" spans="1:9" ht="19.899999999999999" customHeight="1">
      <c r="A38" s="49">
        <v>45</v>
      </c>
      <c r="B38" s="103"/>
      <c r="C38" s="54"/>
      <c r="D38" s="67">
        <v>1</v>
      </c>
      <c r="E38" s="137"/>
      <c r="F38" s="139"/>
      <c r="G38" s="58"/>
      <c r="H38" s="149"/>
      <c r="I38" s="152"/>
    </row>
    <row r="39" spans="1:9" ht="19.899999999999999" customHeight="1">
      <c r="A39" s="49">
        <v>47</v>
      </c>
      <c r="B39" s="103"/>
      <c r="C39" s="54"/>
      <c r="D39" s="67">
        <v>1</v>
      </c>
      <c r="E39" s="138"/>
      <c r="F39" s="140"/>
      <c r="G39" s="58"/>
      <c r="H39" s="138"/>
      <c r="I39" s="153"/>
    </row>
    <row r="40" spans="1:9" ht="19.899999999999999" customHeight="1">
      <c r="A40" s="49">
        <v>49</v>
      </c>
      <c r="B40" s="103"/>
      <c r="C40" s="54"/>
      <c r="D40" s="67">
        <v>1</v>
      </c>
      <c r="E40" s="137"/>
      <c r="F40" s="139"/>
      <c r="G40" s="58"/>
      <c r="H40" s="149"/>
      <c r="I40" s="152"/>
    </row>
    <row r="41" spans="1:9" s="114" customFormat="1" ht="19.899999999999999" customHeight="1">
      <c r="A41" s="49">
        <v>51</v>
      </c>
      <c r="B41" s="103"/>
      <c r="C41" s="54"/>
      <c r="D41" s="67">
        <v>1</v>
      </c>
      <c r="E41" s="154"/>
      <c r="F41" s="155"/>
      <c r="G41" s="58"/>
      <c r="H41" s="156"/>
      <c r="I41" s="157"/>
    </row>
    <row r="42" spans="1:9" ht="19.899999999999999" customHeight="1">
      <c r="A42" s="49" t="s">
        <v>42</v>
      </c>
      <c r="B42" s="116"/>
      <c r="C42" s="54"/>
      <c r="D42" s="67">
        <v>1</v>
      </c>
      <c r="E42" s="138"/>
      <c r="F42" s="140"/>
      <c r="G42" s="58"/>
      <c r="H42" s="138"/>
      <c r="I42" s="153"/>
    </row>
    <row r="43" spans="1:9" ht="19.899999999999999" customHeight="1">
      <c r="A43" s="14" t="s">
        <v>13</v>
      </c>
      <c r="B43" s="14"/>
      <c r="C43" s="94">
        <f>SUM(C6:C42)</f>
        <v>0</v>
      </c>
      <c r="D43" s="71">
        <f>D6+D7+D8+D9+D10+D11+D12+D13+D14+D15+D16+D17+D18+D19+D22+D23+D24++D25+D26+D27+D28+D29+D30+D31+D32+D33++D34+D35+D36++D37+D38+D39+D40+D41+D42</f>
        <v>35</v>
      </c>
      <c r="E43" s="15" t="s">
        <v>13</v>
      </c>
      <c r="F43" s="31">
        <f>SUM(F6:F42)</f>
        <v>0</v>
      </c>
      <c r="G43" s="58"/>
      <c r="H43" s="149"/>
      <c r="I43" s="152"/>
    </row>
    <row r="44" spans="1:9" ht="18.600000000000001" customHeight="1">
      <c r="A44" s="162" t="s">
        <v>0</v>
      </c>
      <c r="B44" s="147"/>
      <c r="C44" s="127"/>
      <c r="D44" s="128"/>
      <c r="E44" s="15" t="s">
        <v>21</v>
      </c>
      <c r="F44" s="2">
        <f>IF(I$122&gt;I$123,I$122/D$121*D43,I$123/D$121*D43)</f>
        <v>0</v>
      </c>
      <c r="G44" s="63"/>
      <c r="H44" s="138"/>
      <c r="I44" s="153"/>
    </row>
    <row r="45" spans="1:9" ht="20.45" customHeight="1">
      <c r="A45" s="129"/>
      <c r="B45" s="130"/>
      <c r="C45" s="131"/>
      <c r="D45" s="132"/>
      <c r="E45" s="15" t="s">
        <v>9</v>
      </c>
      <c r="F45" s="34">
        <v>0</v>
      </c>
      <c r="G45" s="63"/>
      <c r="H45" s="149"/>
      <c r="I45" s="152"/>
    </row>
    <row r="46" spans="1:9" ht="20.45" customHeight="1">
      <c r="A46" s="133"/>
      <c r="B46" s="134"/>
      <c r="C46" s="134"/>
      <c r="D46" s="135"/>
      <c r="E46" s="15" t="s">
        <v>14</v>
      </c>
      <c r="F46" s="3">
        <f>F45+C43-F44-F43</f>
        <v>0</v>
      </c>
      <c r="G46" s="63"/>
      <c r="H46" s="138"/>
      <c r="I46" s="153"/>
    </row>
    <row r="47" spans="1:9" ht="19.899999999999999" customHeight="1">
      <c r="A47" s="18"/>
      <c r="B47" s="18"/>
      <c r="C47" s="19"/>
      <c r="D47" s="72"/>
      <c r="E47" s="20"/>
      <c r="F47" s="21"/>
      <c r="G47" s="58"/>
      <c r="H47" s="16"/>
      <c r="I47" s="86"/>
    </row>
    <row r="48" spans="1:9" ht="19.899999999999999" customHeight="1">
      <c r="A48" s="145" t="s">
        <v>1</v>
      </c>
      <c r="B48" s="146"/>
      <c r="C48" s="146"/>
      <c r="D48" s="146"/>
      <c r="E48" s="146"/>
      <c r="F48" s="158"/>
      <c r="G48" s="63"/>
      <c r="H48" s="16"/>
      <c r="I48" s="86"/>
    </row>
    <row r="49" spans="1:9" ht="19.899999999999999" customHeight="1">
      <c r="A49" s="49">
        <v>1</v>
      </c>
      <c r="B49" s="49"/>
      <c r="C49" s="36"/>
      <c r="D49" s="67">
        <v>1</v>
      </c>
      <c r="E49" s="137"/>
      <c r="F49" s="139"/>
      <c r="G49" s="58"/>
      <c r="H49" s="149"/>
      <c r="I49" s="152"/>
    </row>
    <row r="50" spans="1:9" ht="19.899999999999999" customHeight="1">
      <c r="A50" s="49">
        <v>3</v>
      </c>
      <c r="B50" s="49"/>
      <c r="C50" s="36"/>
      <c r="D50" s="67">
        <v>1</v>
      </c>
      <c r="E50" s="138"/>
      <c r="F50" s="140"/>
      <c r="G50" s="58"/>
      <c r="H50" s="138"/>
      <c r="I50" s="153"/>
    </row>
    <row r="51" spans="1:9" ht="19.899999999999999" customHeight="1">
      <c r="A51" s="49">
        <v>5</v>
      </c>
      <c r="B51" s="49"/>
      <c r="C51" s="36"/>
      <c r="D51" s="67">
        <v>1</v>
      </c>
      <c r="E51" s="137"/>
      <c r="F51" s="139"/>
      <c r="G51" s="58"/>
      <c r="H51" s="137"/>
      <c r="I51" s="152"/>
    </row>
    <row r="52" spans="1:9" ht="19.899999999999999" customHeight="1">
      <c r="A52" s="49">
        <v>7</v>
      </c>
      <c r="B52" s="49"/>
      <c r="C52" s="36"/>
      <c r="D52" s="67">
        <v>1</v>
      </c>
      <c r="E52" s="138"/>
      <c r="F52" s="140"/>
      <c r="G52" s="58"/>
      <c r="H52" s="138"/>
      <c r="I52" s="153"/>
    </row>
    <row r="53" spans="1:9" ht="19.899999999999999" customHeight="1">
      <c r="A53" s="49">
        <v>9</v>
      </c>
      <c r="B53" s="49"/>
      <c r="C53" s="36"/>
      <c r="D53" s="67">
        <v>1</v>
      </c>
      <c r="E53" s="137"/>
      <c r="F53" s="139"/>
      <c r="G53" s="58"/>
      <c r="H53" s="137"/>
      <c r="I53" s="152"/>
    </row>
    <row r="54" spans="1:9" ht="19.899999999999999" customHeight="1">
      <c r="A54" s="60">
        <v>11</v>
      </c>
      <c r="B54" s="60"/>
      <c r="C54" s="37"/>
      <c r="D54" s="68">
        <v>1</v>
      </c>
      <c r="E54" s="138"/>
      <c r="F54" s="140"/>
      <c r="G54" s="58"/>
      <c r="H54" s="138"/>
      <c r="I54" s="153"/>
    </row>
    <row r="55" spans="1:9" ht="19.899999999999999" customHeight="1">
      <c r="A55" s="49">
        <v>15</v>
      </c>
      <c r="B55" s="49"/>
      <c r="C55" s="36"/>
      <c r="D55" s="67">
        <v>1</v>
      </c>
      <c r="E55" s="137"/>
      <c r="F55" s="139"/>
      <c r="G55" s="58"/>
      <c r="H55" s="137"/>
      <c r="I55" s="152"/>
    </row>
    <row r="56" spans="1:9" ht="19.899999999999999" customHeight="1">
      <c r="A56" s="51"/>
      <c r="B56" s="105"/>
      <c r="C56" s="52"/>
      <c r="D56" s="67"/>
      <c r="E56" s="138"/>
      <c r="F56" s="140"/>
      <c r="G56" s="58"/>
      <c r="H56" s="138"/>
      <c r="I56" s="153"/>
    </row>
    <row r="57" spans="1:9" ht="19.899999999999999" customHeight="1">
      <c r="A57" s="41"/>
      <c r="B57" s="106"/>
      <c r="C57" s="42"/>
      <c r="D57" s="67"/>
      <c r="E57" s="137"/>
      <c r="F57" s="139"/>
      <c r="G57" s="64"/>
      <c r="H57" s="137"/>
      <c r="I57" s="152"/>
    </row>
    <row r="58" spans="1:9" ht="19.899999999999999" customHeight="1">
      <c r="A58" s="41"/>
      <c r="B58" s="106"/>
      <c r="C58" s="42"/>
      <c r="D58" s="67"/>
      <c r="E58" s="138"/>
      <c r="F58" s="140"/>
      <c r="G58" s="64"/>
      <c r="H58" s="138"/>
      <c r="I58" s="153"/>
    </row>
    <row r="59" spans="1:9" ht="19.899999999999999" customHeight="1">
      <c r="A59" s="41"/>
      <c r="B59" s="106"/>
      <c r="C59" s="42"/>
      <c r="D59" s="67"/>
      <c r="E59" s="137"/>
      <c r="F59" s="139"/>
      <c r="G59" s="64"/>
      <c r="H59" s="137"/>
      <c r="I59" s="152"/>
    </row>
    <row r="60" spans="1:9" ht="19.899999999999999" customHeight="1">
      <c r="A60" s="41"/>
      <c r="B60" s="106"/>
      <c r="C60" s="42"/>
      <c r="D60" s="67"/>
      <c r="E60" s="138"/>
      <c r="F60" s="140"/>
      <c r="G60" s="64"/>
      <c r="H60" s="138"/>
      <c r="I60" s="153"/>
    </row>
    <row r="61" spans="1:9" ht="19.899999999999999" customHeight="1">
      <c r="A61" s="41"/>
      <c r="B61" s="106"/>
      <c r="C61" s="42"/>
      <c r="D61" s="67"/>
      <c r="E61" s="137"/>
      <c r="F61" s="139"/>
      <c r="G61" s="64"/>
      <c r="H61" s="137"/>
      <c r="I61" s="152"/>
    </row>
    <row r="62" spans="1:9" ht="19.899999999999999" customHeight="1">
      <c r="A62" s="46"/>
      <c r="B62" s="107"/>
      <c r="C62" s="47"/>
      <c r="D62" s="73"/>
      <c r="E62" s="138"/>
      <c r="F62" s="140"/>
      <c r="G62" s="64"/>
      <c r="H62" s="138"/>
      <c r="I62" s="153"/>
    </row>
    <row r="63" spans="1:9" ht="19.899999999999999" customHeight="1">
      <c r="A63" s="41"/>
      <c r="B63" s="106"/>
      <c r="C63" s="42"/>
      <c r="D63" s="67"/>
      <c r="E63" s="137"/>
      <c r="F63" s="139"/>
      <c r="G63" s="64"/>
      <c r="H63" s="137"/>
      <c r="I63" s="152"/>
    </row>
    <row r="64" spans="1:9" ht="19.899999999999999" customHeight="1">
      <c r="A64" s="41"/>
      <c r="B64" s="106"/>
      <c r="C64" s="42"/>
      <c r="D64" s="67"/>
      <c r="E64" s="138"/>
      <c r="F64" s="140"/>
      <c r="G64" s="64"/>
      <c r="H64" s="138"/>
      <c r="I64" s="153"/>
    </row>
    <row r="65" spans="1:9" ht="19.899999999999999" customHeight="1">
      <c r="A65" s="41"/>
      <c r="B65" s="106"/>
      <c r="C65" s="42"/>
      <c r="D65" s="67"/>
      <c r="E65" s="137"/>
      <c r="F65" s="139"/>
      <c r="G65" s="64"/>
      <c r="H65" s="137"/>
      <c r="I65" s="152"/>
    </row>
    <row r="66" spans="1:9" ht="19.899999999999999" customHeight="1">
      <c r="A66" s="41"/>
      <c r="B66" s="106"/>
      <c r="C66" s="42"/>
      <c r="D66" s="67"/>
      <c r="E66" s="154"/>
      <c r="F66" s="155"/>
      <c r="G66" s="64"/>
      <c r="H66" s="138"/>
      <c r="I66" s="153"/>
    </row>
    <row r="67" spans="1:9" ht="19.899999999999999" customHeight="1">
      <c r="A67" s="14" t="s">
        <v>13</v>
      </c>
      <c r="B67" s="14"/>
      <c r="C67" s="95">
        <f>SUM(C49:C66)</f>
        <v>0</v>
      </c>
      <c r="D67" s="71">
        <f>SUM(D49:D66)</f>
        <v>7</v>
      </c>
      <c r="E67" s="22" t="s">
        <v>13</v>
      </c>
      <c r="F67" s="4">
        <f>SUM(F49:F66)</f>
        <v>0</v>
      </c>
      <c r="G67" s="58"/>
      <c r="H67" s="137"/>
      <c r="I67" s="152"/>
    </row>
    <row r="68" spans="1:9" ht="19.899999999999999" customHeight="1">
      <c r="A68" s="162" t="s">
        <v>1</v>
      </c>
      <c r="B68" s="147"/>
      <c r="C68" s="127"/>
      <c r="D68" s="128"/>
      <c r="E68" s="22" t="s">
        <v>21</v>
      </c>
      <c r="F68" s="2">
        <f>IF(I$122&gt;I$123,I$122/D$121*D67,I$123/D$121*D67)</f>
        <v>0</v>
      </c>
      <c r="G68" s="58"/>
      <c r="H68" s="138"/>
      <c r="I68" s="153"/>
    </row>
    <row r="69" spans="1:9" ht="19.899999999999999" customHeight="1">
      <c r="A69" s="129"/>
      <c r="B69" s="130"/>
      <c r="C69" s="131"/>
      <c r="D69" s="132"/>
      <c r="E69" s="22" t="s">
        <v>9</v>
      </c>
      <c r="F69" s="48">
        <v>0</v>
      </c>
      <c r="G69" s="58"/>
      <c r="H69" s="137"/>
      <c r="I69" s="152"/>
    </row>
    <row r="70" spans="1:9" ht="19.899999999999999" customHeight="1">
      <c r="A70" s="133"/>
      <c r="B70" s="134"/>
      <c r="C70" s="134"/>
      <c r="D70" s="135"/>
      <c r="E70" s="22" t="s">
        <v>14</v>
      </c>
      <c r="F70" s="24">
        <f>F69+C67-F68-F67</f>
        <v>0</v>
      </c>
      <c r="G70" s="58"/>
      <c r="H70" s="138"/>
      <c r="I70" s="153"/>
    </row>
    <row r="71" spans="1:9" ht="19.899999999999999" customHeight="1">
      <c r="A71" s="23"/>
      <c r="B71" s="23"/>
      <c r="C71" s="1"/>
      <c r="D71" s="74"/>
      <c r="E71" s="32"/>
      <c r="F71" s="17"/>
      <c r="G71" s="58"/>
      <c r="H71" s="16"/>
      <c r="I71" s="86"/>
    </row>
    <row r="72" spans="1:9" ht="19.899999999999999" customHeight="1">
      <c r="A72" s="145" t="s">
        <v>15</v>
      </c>
      <c r="B72" s="146"/>
      <c r="C72" s="146"/>
      <c r="D72" s="146"/>
      <c r="E72" s="146"/>
      <c r="F72" s="158"/>
      <c r="G72" s="63"/>
      <c r="H72" s="16"/>
      <c r="I72" s="86"/>
    </row>
    <row r="73" spans="1:9" ht="19.899999999999999" customHeight="1">
      <c r="A73" s="49">
        <v>1</v>
      </c>
      <c r="B73" s="49"/>
      <c r="C73" s="37"/>
      <c r="D73" s="68">
        <v>1</v>
      </c>
      <c r="E73" s="137"/>
      <c r="F73" s="139"/>
      <c r="G73" s="58"/>
      <c r="H73" s="137"/>
      <c r="I73" s="152"/>
    </row>
    <row r="74" spans="1:9" ht="19.899999999999999" customHeight="1">
      <c r="A74" s="55">
        <v>4</v>
      </c>
      <c r="B74" s="55"/>
      <c r="C74" s="45"/>
      <c r="D74" s="70">
        <v>0</v>
      </c>
      <c r="E74" s="138"/>
      <c r="F74" s="140"/>
      <c r="G74" s="58"/>
      <c r="H74" s="138"/>
      <c r="I74" s="153"/>
    </row>
    <row r="75" spans="1:9" ht="19.899999999999999" customHeight="1">
      <c r="A75" s="49">
        <v>7</v>
      </c>
      <c r="B75" s="49"/>
      <c r="C75" s="36"/>
      <c r="D75" s="67">
        <v>1</v>
      </c>
      <c r="E75" s="97"/>
      <c r="F75" s="98"/>
      <c r="G75" s="58"/>
      <c r="H75" s="97"/>
      <c r="I75" s="99"/>
    </row>
    <row r="76" spans="1:9" ht="19.899999999999999" customHeight="1">
      <c r="A76" s="55">
        <v>8</v>
      </c>
      <c r="B76" s="55"/>
      <c r="C76" s="45"/>
      <c r="D76" s="70">
        <v>1</v>
      </c>
      <c r="E76" s="137"/>
      <c r="F76" s="139"/>
      <c r="G76" s="58"/>
      <c r="H76" s="137"/>
      <c r="I76" s="152"/>
    </row>
    <row r="77" spans="1:9" ht="19.899999999999999" customHeight="1">
      <c r="A77" s="49">
        <v>9</v>
      </c>
      <c r="B77" s="49"/>
      <c r="C77" s="36"/>
      <c r="D77" s="67">
        <v>1</v>
      </c>
      <c r="E77" s="138"/>
      <c r="F77" s="140"/>
      <c r="G77" s="58"/>
      <c r="H77" s="138"/>
      <c r="I77" s="153"/>
    </row>
    <row r="78" spans="1:9" ht="19.899999999999999" customHeight="1">
      <c r="A78" s="49" t="s">
        <v>8</v>
      </c>
      <c r="B78" s="49"/>
      <c r="C78" s="37"/>
      <c r="D78" s="68">
        <v>1</v>
      </c>
      <c r="E78" s="137"/>
      <c r="F78" s="139"/>
      <c r="G78" s="58"/>
      <c r="H78" s="137"/>
      <c r="I78" s="152"/>
    </row>
    <row r="79" spans="1:9" s="96" customFormat="1" ht="19.899999999999999" customHeight="1">
      <c r="A79" s="49" t="s">
        <v>40</v>
      </c>
      <c r="B79" s="49"/>
      <c r="C79" s="37"/>
      <c r="D79" s="68">
        <v>1</v>
      </c>
      <c r="E79" s="154"/>
      <c r="F79" s="155"/>
      <c r="G79" s="58"/>
      <c r="H79" s="154"/>
      <c r="I79" s="157"/>
    </row>
    <row r="80" spans="1:9" ht="19.899999999999999" customHeight="1">
      <c r="A80" s="49">
        <v>11</v>
      </c>
      <c r="B80" s="49"/>
      <c r="C80" s="36"/>
      <c r="D80" s="67">
        <v>1</v>
      </c>
      <c r="E80" s="138"/>
      <c r="F80" s="140"/>
      <c r="G80" s="58"/>
      <c r="H80" s="138"/>
      <c r="I80" s="153"/>
    </row>
    <row r="81" spans="1:9" ht="19.899999999999999" customHeight="1">
      <c r="A81" s="49">
        <v>12</v>
      </c>
      <c r="B81" s="49"/>
      <c r="C81" s="36"/>
      <c r="D81" s="67">
        <v>1</v>
      </c>
      <c r="E81" s="137"/>
      <c r="F81" s="139"/>
      <c r="G81" s="58"/>
      <c r="H81" s="137"/>
      <c r="I81" s="152"/>
    </row>
    <row r="82" spans="1:9" ht="19.899999999999999" customHeight="1">
      <c r="A82" s="49">
        <v>17</v>
      </c>
      <c r="B82" s="49"/>
      <c r="C82" s="36"/>
      <c r="D82" s="67">
        <v>1</v>
      </c>
      <c r="E82" s="138"/>
      <c r="F82" s="140"/>
      <c r="G82" s="58"/>
      <c r="H82" s="138"/>
      <c r="I82" s="153"/>
    </row>
    <row r="83" spans="1:9" ht="19.899999999999999" customHeight="1">
      <c r="A83" s="55">
        <v>18</v>
      </c>
      <c r="B83" s="121"/>
      <c r="C83" s="45"/>
      <c r="D83" s="70">
        <v>1</v>
      </c>
      <c r="E83" s="137"/>
      <c r="F83" s="139"/>
      <c r="G83" s="58"/>
      <c r="H83" s="137"/>
      <c r="I83" s="152"/>
    </row>
    <row r="84" spans="1:9" ht="19.899999999999999" customHeight="1">
      <c r="A84" s="41"/>
      <c r="B84" s="106"/>
      <c r="C84" s="42"/>
      <c r="D84" s="75"/>
      <c r="E84" s="138"/>
      <c r="F84" s="140"/>
      <c r="G84" s="63"/>
      <c r="H84" s="138"/>
      <c r="I84" s="153"/>
    </row>
    <row r="85" spans="1:9" ht="19.899999999999999" customHeight="1">
      <c r="A85" s="41"/>
      <c r="B85" s="106"/>
      <c r="C85" s="42"/>
      <c r="D85" s="75"/>
      <c r="E85" s="137"/>
      <c r="F85" s="139"/>
      <c r="G85" s="63"/>
      <c r="H85" s="137"/>
      <c r="I85" s="152"/>
    </row>
    <row r="86" spans="1:9" ht="19.899999999999999" customHeight="1">
      <c r="A86" s="46"/>
      <c r="B86" s="107"/>
      <c r="C86" s="47"/>
      <c r="D86" s="76"/>
      <c r="E86" s="138"/>
      <c r="F86" s="140"/>
      <c r="G86" s="63"/>
      <c r="H86" s="138"/>
      <c r="I86" s="153"/>
    </row>
    <row r="87" spans="1:9" ht="19.899999999999999" customHeight="1">
      <c r="A87" s="41"/>
      <c r="B87" s="106"/>
      <c r="C87" s="42"/>
      <c r="D87" s="75"/>
      <c r="E87" s="137"/>
      <c r="F87" s="139"/>
      <c r="G87" s="63"/>
      <c r="H87" s="137"/>
      <c r="I87" s="152"/>
    </row>
    <row r="88" spans="1:9" ht="19.899999999999999" customHeight="1">
      <c r="A88" s="41"/>
      <c r="B88" s="106"/>
      <c r="C88" s="42"/>
      <c r="D88" s="75"/>
      <c r="E88" s="138"/>
      <c r="F88" s="140"/>
      <c r="G88" s="63"/>
      <c r="H88" s="138"/>
      <c r="I88" s="153"/>
    </row>
    <row r="89" spans="1:9" ht="19.899999999999999" customHeight="1">
      <c r="A89" s="41"/>
      <c r="B89" s="106"/>
      <c r="C89" s="42"/>
      <c r="D89" s="75"/>
      <c r="E89" s="137"/>
      <c r="F89" s="139"/>
      <c r="G89" s="63"/>
      <c r="H89" s="137"/>
      <c r="I89" s="152"/>
    </row>
    <row r="90" spans="1:9" ht="19.899999999999999" customHeight="1">
      <c r="A90" s="43"/>
      <c r="B90" s="108"/>
      <c r="C90" s="44"/>
      <c r="D90" s="77"/>
      <c r="E90" s="138"/>
      <c r="F90" s="140"/>
      <c r="G90" s="63"/>
      <c r="H90" s="138"/>
      <c r="I90" s="153"/>
    </row>
    <row r="91" spans="1:9" ht="19.899999999999999" customHeight="1">
      <c r="A91" s="14" t="s">
        <v>13</v>
      </c>
      <c r="B91" s="14"/>
      <c r="C91" s="94">
        <f>SUM(C73:C90)</f>
        <v>0</v>
      </c>
      <c r="D91" s="78">
        <f>D73+D75+D76+D77+D78+D79+D80+D81+D82+D83</f>
        <v>10</v>
      </c>
      <c r="E91" s="15" t="s">
        <v>13</v>
      </c>
      <c r="F91" s="4">
        <f>SUM(F73:F90)</f>
        <v>0</v>
      </c>
      <c r="G91" s="63"/>
      <c r="H91" s="137"/>
      <c r="I91" s="152"/>
    </row>
    <row r="92" spans="1:9" ht="19.899999999999999" customHeight="1">
      <c r="A92" s="125" t="s">
        <v>16</v>
      </c>
      <c r="B92" s="126"/>
      <c r="C92" s="127"/>
      <c r="D92" s="128"/>
      <c r="E92" s="15" t="s">
        <v>21</v>
      </c>
      <c r="F92" s="2">
        <f>IF(I$122&gt;I$123,I$122/D$121*D91,I$123/D$121*D91)</f>
        <v>0</v>
      </c>
      <c r="G92" s="63"/>
      <c r="H92" s="138"/>
      <c r="I92" s="153"/>
    </row>
    <row r="93" spans="1:9" ht="19.899999999999999" customHeight="1">
      <c r="A93" s="129"/>
      <c r="B93" s="130"/>
      <c r="C93" s="131"/>
      <c r="D93" s="132"/>
      <c r="E93" s="15" t="s">
        <v>9</v>
      </c>
      <c r="F93" s="34">
        <v>0</v>
      </c>
      <c r="G93" s="63"/>
      <c r="H93" s="137"/>
      <c r="I93" s="152"/>
    </row>
    <row r="94" spans="1:9" ht="19.899999999999999" customHeight="1">
      <c r="A94" s="133"/>
      <c r="B94" s="134"/>
      <c r="C94" s="134"/>
      <c r="D94" s="135"/>
      <c r="E94" s="15" t="s">
        <v>14</v>
      </c>
      <c r="F94" s="3">
        <f>F93+C91-F92-F91</f>
        <v>0</v>
      </c>
      <c r="G94" s="63"/>
      <c r="H94" s="138"/>
      <c r="I94" s="153"/>
    </row>
    <row r="95" spans="1:9" ht="19.899999999999999" customHeight="1">
      <c r="A95" s="18"/>
      <c r="B95" s="18"/>
      <c r="C95" s="19"/>
      <c r="D95" s="72"/>
      <c r="E95" s="20"/>
      <c r="F95" s="21"/>
      <c r="G95" s="58"/>
      <c r="H95" s="159"/>
      <c r="I95" s="160"/>
    </row>
    <row r="96" spans="1:9" ht="19.899999999999999" customHeight="1">
      <c r="A96" s="145" t="s">
        <v>2</v>
      </c>
      <c r="B96" s="146"/>
      <c r="C96" s="146"/>
      <c r="D96" s="146"/>
      <c r="E96" s="146"/>
      <c r="F96" s="158"/>
      <c r="G96" s="63"/>
      <c r="H96" s="159"/>
      <c r="I96" s="160"/>
    </row>
    <row r="97" spans="1:9" ht="19.899999999999999" customHeight="1">
      <c r="A97" s="50">
        <v>2</v>
      </c>
      <c r="B97" s="50"/>
      <c r="C97" s="35">
        <v>0</v>
      </c>
      <c r="D97" s="69">
        <v>0</v>
      </c>
      <c r="E97" s="137"/>
      <c r="F97" s="139"/>
      <c r="G97" s="58"/>
      <c r="H97" s="137"/>
      <c r="I97" s="152"/>
    </row>
    <row r="98" spans="1:9" ht="19.899999999999999" customHeight="1">
      <c r="A98" s="49">
        <v>4</v>
      </c>
      <c r="B98" s="49"/>
      <c r="C98" s="36"/>
      <c r="D98" s="67">
        <v>1</v>
      </c>
      <c r="E98" s="154"/>
      <c r="F98" s="155"/>
      <c r="G98" s="58"/>
      <c r="H98" s="154"/>
      <c r="I98" s="157"/>
    </row>
    <row r="99" spans="1:9" ht="19.899999999999999" customHeight="1">
      <c r="A99" s="60">
        <v>6</v>
      </c>
      <c r="B99" s="60"/>
      <c r="C99" s="37"/>
      <c r="D99" s="68">
        <v>1</v>
      </c>
      <c r="E99" s="138"/>
      <c r="F99" s="140"/>
      <c r="G99" s="58"/>
      <c r="H99" s="138"/>
      <c r="I99" s="153"/>
    </row>
    <row r="100" spans="1:9" ht="19.899999999999999" customHeight="1">
      <c r="A100" s="49">
        <v>10</v>
      </c>
      <c r="B100" s="49"/>
      <c r="C100" s="36"/>
      <c r="D100" s="67">
        <v>1</v>
      </c>
      <c r="E100" s="137"/>
      <c r="F100" s="139"/>
      <c r="G100" s="58"/>
      <c r="H100" s="137"/>
      <c r="I100" s="152"/>
    </row>
    <row r="101" spans="1:9" ht="19.899999999999999" customHeight="1">
      <c r="A101" s="50">
        <v>12</v>
      </c>
      <c r="B101" s="50"/>
      <c r="C101" s="35"/>
      <c r="D101" s="69">
        <v>0</v>
      </c>
      <c r="E101" s="138"/>
      <c r="F101" s="140"/>
      <c r="G101" s="58"/>
      <c r="H101" s="138"/>
      <c r="I101" s="153"/>
    </row>
    <row r="102" spans="1:9" ht="19.899999999999999" customHeight="1">
      <c r="A102" s="50">
        <v>14</v>
      </c>
      <c r="B102" s="50"/>
      <c r="C102" s="35"/>
      <c r="D102" s="69">
        <v>0</v>
      </c>
      <c r="E102" s="137"/>
      <c r="F102" s="139"/>
      <c r="G102" s="58"/>
      <c r="H102" s="137"/>
      <c r="I102" s="152"/>
    </row>
    <row r="103" spans="1:9" ht="19.899999999999999" customHeight="1">
      <c r="A103" s="50">
        <v>16</v>
      </c>
      <c r="B103" s="50"/>
      <c r="C103" s="35"/>
      <c r="D103" s="69">
        <v>0</v>
      </c>
      <c r="E103" s="138"/>
      <c r="F103" s="140"/>
      <c r="G103" s="58"/>
      <c r="H103" s="138"/>
      <c r="I103" s="153"/>
    </row>
    <row r="104" spans="1:9" ht="19.899999999999999" customHeight="1">
      <c r="A104" s="49">
        <v>18</v>
      </c>
      <c r="B104" s="49"/>
      <c r="C104" s="36"/>
      <c r="D104" s="67">
        <v>1</v>
      </c>
      <c r="E104" s="137"/>
      <c r="F104" s="139"/>
      <c r="G104" s="58"/>
      <c r="H104" s="137"/>
      <c r="I104" s="152"/>
    </row>
    <row r="105" spans="1:9" ht="19.899999999999999" customHeight="1">
      <c r="A105" s="41"/>
      <c r="B105" s="106"/>
      <c r="C105" s="38"/>
      <c r="D105" s="79"/>
      <c r="E105" s="138"/>
      <c r="F105" s="140"/>
      <c r="G105" s="63"/>
      <c r="H105" s="138"/>
      <c r="I105" s="153"/>
    </row>
    <row r="106" spans="1:9" ht="19.899999999999999" customHeight="1">
      <c r="A106" s="41"/>
      <c r="B106" s="106"/>
      <c r="C106" s="38"/>
      <c r="D106" s="79"/>
      <c r="E106" s="137"/>
      <c r="F106" s="139"/>
      <c r="G106" s="63"/>
      <c r="H106" s="137"/>
      <c r="I106" s="152"/>
    </row>
    <row r="107" spans="1:9" ht="19.899999999999999" customHeight="1">
      <c r="A107" s="41"/>
      <c r="B107" s="106"/>
      <c r="C107" s="38"/>
      <c r="D107" s="79"/>
      <c r="E107" s="138"/>
      <c r="F107" s="140"/>
      <c r="G107" s="63"/>
      <c r="H107" s="138"/>
      <c r="I107" s="153"/>
    </row>
    <row r="108" spans="1:9" ht="19.899999999999999" customHeight="1">
      <c r="A108" s="61"/>
      <c r="B108" s="109"/>
      <c r="C108" s="39"/>
      <c r="D108" s="80"/>
      <c r="E108" s="137"/>
      <c r="F108" s="139"/>
      <c r="G108" s="63"/>
      <c r="H108" s="137"/>
      <c r="I108" s="152"/>
    </row>
    <row r="109" spans="1:9" ht="19.899999999999999" customHeight="1">
      <c r="A109" s="41"/>
      <c r="B109" s="106"/>
      <c r="C109" s="38"/>
      <c r="D109" s="79"/>
      <c r="E109" s="138"/>
      <c r="F109" s="140"/>
      <c r="G109" s="63"/>
      <c r="H109" s="138"/>
      <c r="I109" s="153"/>
    </row>
    <row r="110" spans="1:9" ht="19.899999999999999" customHeight="1">
      <c r="A110" s="41"/>
      <c r="B110" s="106"/>
      <c r="C110" s="38"/>
      <c r="D110" s="79"/>
      <c r="E110" s="137"/>
      <c r="F110" s="139"/>
      <c r="G110" s="63"/>
      <c r="H110" s="137"/>
      <c r="I110" s="152"/>
    </row>
    <row r="111" spans="1:9" ht="19.899999999999999" customHeight="1">
      <c r="A111" s="46"/>
      <c r="B111" s="107"/>
      <c r="C111" s="40"/>
      <c r="D111" s="81"/>
      <c r="E111" s="138"/>
      <c r="F111" s="140"/>
      <c r="G111" s="63"/>
      <c r="H111" s="138"/>
      <c r="I111" s="153"/>
    </row>
    <row r="112" spans="1:9" ht="19.899999999999999" customHeight="1">
      <c r="A112" s="41"/>
      <c r="B112" s="106"/>
      <c r="C112" s="38"/>
      <c r="D112" s="79"/>
      <c r="E112" s="137"/>
      <c r="F112" s="139"/>
      <c r="G112" s="63"/>
      <c r="H112" s="137"/>
      <c r="I112" s="152"/>
    </row>
    <row r="113" spans="1:9" ht="19.899999999999999" customHeight="1">
      <c r="A113" s="41"/>
      <c r="B113" s="106"/>
      <c r="C113" s="38"/>
      <c r="D113" s="79"/>
      <c r="E113" s="138"/>
      <c r="F113" s="140"/>
      <c r="G113" s="63"/>
      <c r="H113" s="138"/>
      <c r="I113" s="153"/>
    </row>
    <row r="114" spans="1:9" ht="19.899999999999999" customHeight="1">
      <c r="A114" s="41"/>
      <c r="B114" s="106"/>
      <c r="C114" s="38"/>
      <c r="D114" s="79"/>
      <c r="E114" s="154"/>
      <c r="F114" s="139"/>
      <c r="G114" s="63"/>
      <c r="H114" s="137"/>
      <c r="I114" s="152"/>
    </row>
    <row r="115" spans="1:9" ht="19.899999999999999" customHeight="1">
      <c r="A115" s="43"/>
      <c r="B115" s="106"/>
      <c r="C115" s="38"/>
      <c r="D115" s="79"/>
      <c r="E115" s="138"/>
      <c r="F115" s="140"/>
      <c r="G115" s="63"/>
      <c r="H115" s="138"/>
      <c r="I115" s="153"/>
    </row>
    <row r="116" spans="1:9" ht="19.899999999999999" customHeight="1">
      <c r="A116" s="14" t="s">
        <v>13</v>
      </c>
      <c r="B116" s="14"/>
      <c r="C116" s="94">
        <f>SUM(C97:C115)</f>
        <v>0</v>
      </c>
      <c r="D116" s="71">
        <f>SUM(D97:D115)</f>
        <v>4</v>
      </c>
      <c r="E116" s="15" t="s">
        <v>13</v>
      </c>
      <c r="F116" s="4">
        <f>SUM(F97:F115)</f>
        <v>0</v>
      </c>
      <c r="G116" s="63"/>
      <c r="H116" s="137"/>
      <c r="I116" s="152"/>
    </row>
    <row r="117" spans="1:9" ht="19.899999999999999" customHeight="1">
      <c r="A117" s="125" t="s">
        <v>2</v>
      </c>
      <c r="B117" s="126"/>
      <c r="C117" s="127"/>
      <c r="D117" s="128"/>
      <c r="E117" s="15" t="s">
        <v>21</v>
      </c>
      <c r="F117" s="2">
        <f>IF(I$122&gt;I$123,I$122/D$121*D116,I$123/D$121*D116)</f>
        <v>0</v>
      </c>
      <c r="G117" s="63"/>
      <c r="H117" s="138"/>
      <c r="I117" s="153"/>
    </row>
    <row r="118" spans="1:9" ht="19.899999999999999" customHeight="1">
      <c r="A118" s="129"/>
      <c r="B118" s="130"/>
      <c r="C118" s="131"/>
      <c r="D118" s="132"/>
      <c r="E118" s="15" t="s">
        <v>9</v>
      </c>
      <c r="F118" s="34"/>
      <c r="G118" s="63"/>
      <c r="H118" s="137"/>
      <c r="I118" s="152"/>
    </row>
    <row r="119" spans="1:9" ht="19.899999999999999" customHeight="1">
      <c r="A119" s="133"/>
      <c r="B119" s="134"/>
      <c r="C119" s="134"/>
      <c r="D119" s="135"/>
      <c r="E119" s="25" t="s">
        <v>14</v>
      </c>
      <c r="F119" s="3">
        <f>F118+C116-F117-F116</f>
        <v>0</v>
      </c>
      <c r="G119" s="63"/>
      <c r="H119" s="138"/>
      <c r="I119" s="153"/>
    </row>
    <row r="120" spans="1:9" ht="19.899999999999999" customHeight="1">
      <c r="A120" s="23"/>
      <c r="B120" s="23"/>
      <c r="C120" s="1"/>
      <c r="D120" s="74"/>
      <c r="E120" s="10"/>
      <c r="F120" s="17"/>
      <c r="G120" s="58"/>
      <c r="H120" s="16"/>
      <c r="I120" s="86"/>
    </row>
    <row r="121" spans="1:9" ht="19.899999999999999" customHeight="1">
      <c r="A121" s="14" t="s">
        <v>13</v>
      </c>
      <c r="B121" s="14"/>
      <c r="C121" s="94">
        <f>C43+C67+C91+C116</f>
        <v>0</v>
      </c>
      <c r="D121" s="71">
        <f>D43+D67+D91+D116</f>
        <v>56</v>
      </c>
      <c r="E121" s="22" t="s">
        <v>13</v>
      </c>
      <c r="F121" s="4">
        <f>F43+F67+F91+F116</f>
        <v>0</v>
      </c>
      <c r="G121" s="58"/>
      <c r="H121" s="93" t="s">
        <v>23</v>
      </c>
      <c r="I121" s="86"/>
    </row>
    <row r="122" spans="1:9" ht="19.899999999999999" customHeight="1">
      <c r="A122" s="125" t="s">
        <v>18</v>
      </c>
      <c r="B122" s="126"/>
      <c r="C122" s="127"/>
      <c r="D122" s="128"/>
      <c r="E122" s="29"/>
      <c r="F122" s="30"/>
      <c r="G122" s="58"/>
      <c r="H122" s="93" t="s">
        <v>22</v>
      </c>
      <c r="I122" s="91">
        <f>SUM(I6:I120)</f>
        <v>0</v>
      </c>
    </row>
    <row r="123" spans="1:9" ht="19.899999999999999" customHeight="1">
      <c r="A123" s="129"/>
      <c r="B123" s="130"/>
      <c r="C123" s="131"/>
      <c r="D123" s="132"/>
      <c r="E123" s="22" t="s">
        <v>45</v>
      </c>
      <c r="F123" s="88">
        <v>0</v>
      </c>
      <c r="G123" s="58"/>
      <c r="H123" s="59" t="s">
        <v>29</v>
      </c>
      <c r="I123" s="87">
        <v>0</v>
      </c>
    </row>
    <row r="124" spans="1:9" ht="19.899999999999999" customHeight="1">
      <c r="A124" s="133"/>
      <c r="B124" s="134"/>
      <c r="C124" s="134"/>
      <c r="D124" s="135"/>
      <c r="E124" s="92" t="s">
        <v>20</v>
      </c>
      <c r="F124" s="89">
        <f>F45+F69+F93+F118+F123+C121-I122-F116-F91-F67-F43</f>
        <v>0</v>
      </c>
      <c r="G124" s="90"/>
      <c r="H124" s="113" t="s">
        <v>44</v>
      </c>
      <c r="I124" s="83"/>
    </row>
    <row r="125" spans="1:9" ht="19.899999999999999" customHeight="1">
      <c r="A125" s="23"/>
      <c r="B125" s="23"/>
      <c r="C125" s="1"/>
      <c r="D125" s="74"/>
      <c r="E125" s="10"/>
      <c r="F125" s="17"/>
      <c r="G125" s="58"/>
      <c r="H125" s="16"/>
      <c r="I125" s="17"/>
    </row>
    <row r="126" spans="1:9" ht="19.899999999999999" customHeight="1">
      <c r="A126" s="26"/>
      <c r="B126" s="26"/>
      <c r="C126" s="1" t="s">
        <v>27</v>
      </c>
      <c r="D126" s="74"/>
      <c r="E126" s="161" t="s">
        <v>43</v>
      </c>
      <c r="F126" s="17"/>
      <c r="G126" s="58"/>
      <c r="H126" s="16"/>
      <c r="I126" s="17"/>
    </row>
    <row r="127" spans="1:9" ht="19.899999999999999" customHeight="1">
      <c r="A127" s="27"/>
      <c r="B127" s="27"/>
      <c r="C127" s="1" t="s">
        <v>28</v>
      </c>
      <c r="D127" s="74"/>
      <c r="E127" s="161"/>
      <c r="F127" s="17"/>
      <c r="G127" s="58"/>
      <c r="H127" s="16"/>
      <c r="I127" s="17"/>
    </row>
    <row r="128" spans="1:9" ht="19.899999999999999" customHeight="1">
      <c r="A128" s="28"/>
      <c r="B128" s="28"/>
      <c r="C128" s="1" t="s">
        <v>26</v>
      </c>
      <c r="D128" s="74"/>
      <c r="E128" s="161"/>
      <c r="F128" s="33"/>
      <c r="G128" s="58"/>
      <c r="H128" s="16"/>
      <c r="I128" s="17"/>
    </row>
    <row r="129" spans="5:5">
      <c r="E129" s="119"/>
    </row>
  </sheetData>
  <mergeCells count="212">
    <mergeCell ref="E126:E128"/>
    <mergeCell ref="A92:D94"/>
    <mergeCell ref="A117:D119"/>
    <mergeCell ref="E89:E90"/>
    <mergeCell ref="F89:F90"/>
    <mergeCell ref="A44:D46"/>
    <mergeCell ref="A68:D70"/>
    <mergeCell ref="E114:E115"/>
    <mergeCell ref="F114:F115"/>
    <mergeCell ref="E110:E111"/>
    <mergeCell ref="F110:F111"/>
    <mergeCell ref="E108:E109"/>
    <mergeCell ref="F108:F109"/>
    <mergeCell ref="E112:E113"/>
    <mergeCell ref="F112:F113"/>
    <mergeCell ref="E78:E80"/>
    <mergeCell ref="F78:F80"/>
    <mergeCell ref="E57:E58"/>
    <mergeCell ref="F57:F58"/>
    <mergeCell ref="H118:H119"/>
    <mergeCell ref="I118:I119"/>
    <mergeCell ref="H116:H117"/>
    <mergeCell ref="I116:I117"/>
    <mergeCell ref="H110:H111"/>
    <mergeCell ref="I110:I111"/>
    <mergeCell ref="H112:H113"/>
    <mergeCell ref="I112:I113"/>
    <mergeCell ref="H114:H115"/>
    <mergeCell ref="I114:I115"/>
    <mergeCell ref="H108:H109"/>
    <mergeCell ref="I108:I109"/>
    <mergeCell ref="E104:E105"/>
    <mergeCell ref="F104:F105"/>
    <mergeCell ref="H104:H105"/>
    <mergeCell ref="I104:I105"/>
    <mergeCell ref="E102:E103"/>
    <mergeCell ref="F102:F103"/>
    <mergeCell ref="H102:H103"/>
    <mergeCell ref="I102:I103"/>
    <mergeCell ref="E106:E107"/>
    <mergeCell ref="F106:F107"/>
    <mergeCell ref="H106:H107"/>
    <mergeCell ref="I106:I107"/>
    <mergeCell ref="H95:H96"/>
    <mergeCell ref="I95:I96"/>
    <mergeCell ref="A96:F96"/>
    <mergeCell ref="E100:E101"/>
    <mergeCell ref="F100:F101"/>
    <mergeCell ref="H100:H101"/>
    <mergeCell ref="I100:I101"/>
    <mergeCell ref="E97:E99"/>
    <mergeCell ref="F97:F99"/>
    <mergeCell ref="H97:H99"/>
    <mergeCell ref="I97:I99"/>
    <mergeCell ref="H85:H86"/>
    <mergeCell ref="I85:I86"/>
    <mergeCell ref="E87:E88"/>
    <mergeCell ref="F87:F88"/>
    <mergeCell ref="H87:H88"/>
    <mergeCell ref="I87:I88"/>
    <mergeCell ref="H89:H90"/>
    <mergeCell ref="I89:I90"/>
    <mergeCell ref="H93:H94"/>
    <mergeCell ref="I93:I94"/>
    <mergeCell ref="H91:H92"/>
    <mergeCell ref="I91:I92"/>
    <mergeCell ref="E85:E86"/>
    <mergeCell ref="F85:F86"/>
    <mergeCell ref="H78:H80"/>
    <mergeCell ref="I78:I80"/>
    <mergeCell ref="E76:E77"/>
    <mergeCell ref="F76:F77"/>
    <mergeCell ref="H76:H77"/>
    <mergeCell ref="I76:I77"/>
    <mergeCell ref="H83:H84"/>
    <mergeCell ref="I83:I84"/>
    <mergeCell ref="E81:E82"/>
    <mergeCell ref="F81:F82"/>
    <mergeCell ref="H81:H82"/>
    <mergeCell ref="I81:I82"/>
    <mergeCell ref="E83:E84"/>
    <mergeCell ref="F83:F84"/>
    <mergeCell ref="H69:H70"/>
    <mergeCell ref="I69:I70"/>
    <mergeCell ref="E73:E74"/>
    <mergeCell ref="F73:F74"/>
    <mergeCell ref="A72:F72"/>
    <mergeCell ref="H73:H74"/>
    <mergeCell ref="I73:I74"/>
    <mergeCell ref="I61:I62"/>
    <mergeCell ref="E59:E60"/>
    <mergeCell ref="F59:F60"/>
    <mergeCell ref="H59:H60"/>
    <mergeCell ref="I59:I60"/>
    <mergeCell ref="H67:H68"/>
    <mergeCell ref="E61:E62"/>
    <mergeCell ref="F61:F62"/>
    <mergeCell ref="H61:H62"/>
    <mergeCell ref="I63:I64"/>
    <mergeCell ref="E65:E66"/>
    <mergeCell ref="F65:F66"/>
    <mergeCell ref="H65:H66"/>
    <mergeCell ref="I65:I66"/>
    <mergeCell ref="E63:E64"/>
    <mergeCell ref="F63:F64"/>
    <mergeCell ref="H63:H64"/>
    <mergeCell ref="I67:I68"/>
    <mergeCell ref="H57:H58"/>
    <mergeCell ref="I57:I58"/>
    <mergeCell ref="E55:E56"/>
    <mergeCell ref="F55:F56"/>
    <mergeCell ref="H55:H56"/>
    <mergeCell ref="I55:I56"/>
    <mergeCell ref="E51:E52"/>
    <mergeCell ref="I53:I54"/>
    <mergeCell ref="F51:F52"/>
    <mergeCell ref="H51:H52"/>
    <mergeCell ref="E53:E54"/>
    <mergeCell ref="F53:F54"/>
    <mergeCell ref="H53:H54"/>
    <mergeCell ref="I51:I52"/>
    <mergeCell ref="E40:E42"/>
    <mergeCell ref="F40:F42"/>
    <mergeCell ref="H40:H42"/>
    <mergeCell ref="I40:I42"/>
    <mergeCell ref="F49:F50"/>
    <mergeCell ref="H49:H50"/>
    <mergeCell ref="I49:I50"/>
    <mergeCell ref="H43:H44"/>
    <mergeCell ref="I43:I44"/>
    <mergeCell ref="E49:E50"/>
    <mergeCell ref="H45:H46"/>
    <mergeCell ref="I45:I46"/>
    <mergeCell ref="A48:F48"/>
    <mergeCell ref="E36:E37"/>
    <mergeCell ref="F36:F37"/>
    <mergeCell ref="H36:H37"/>
    <mergeCell ref="I36:I37"/>
    <mergeCell ref="E38:E39"/>
    <mergeCell ref="F38:F39"/>
    <mergeCell ref="H38:H39"/>
    <mergeCell ref="E30:E31"/>
    <mergeCell ref="F30:F31"/>
    <mergeCell ref="H30:H31"/>
    <mergeCell ref="I30:I31"/>
    <mergeCell ref="E32:E33"/>
    <mergeCell ref="F32:F33"/>
    <mergeCell ref="H32:H33"/>
    <mergeCell ref="I32:I33"/>
    <mergeCell ref="I38:I39"/>
    <mergeCell ref="E34:E35"/>
    <mergeCell ref="F34:F35"/>
    <mergeCell ref="H34:H35"/>
    <mergeCell ref="I34:I35"/>
    <mergeCell ref="E24:E25"/>
    <mergeCell ref="F24:F25"/>
    <mergeCell ref="H24:H25"/>
    <mergeCell ref="I24:I25"/>
    <mergeCell ref="E26:E27"/>
    <mergeCell ref="F26:F27"/>
    <mergeCell ref="H26:H27"/>
    <mergeCell ref="I26:I27"/>
    <mergeCell ref="E28:E29"/>
    <mergeCell ref="F28:F29"/>
    <mergeCell ref="H28:H29"/>
    <mergeCell ref="I28:I29"/>
    <mergeCell ref="E18:E19"/>
    <mergeCell ref="F18:F19"/>
    <mergeCell ref="H18:H19"/>
    <mergeCell ref="I18:I19"/>
    <mergeCell ref="E20:E21"/>
    <mergeCell ref="F20:F21"/>
    <mergeCell ref="H20:H21"/>
    <mergeCell ref="I20:I21"/>
    <mergeCell ref="E22:E23"/>
    <mergeCell ref="F22:F23"/>
    <mergeCell ref="H22:H23"/>
    <mergeCell ref="I22:I23"/>
    <mergeCell ref="H10:H11"/>
    <mergeCell ref="I10:I11"/>
    <mergeCell ref="H12:H13"/>
    <mergeCell ref="I12:I13"/>
    <mergeCell ref="E14:E15"/>
    <mergeCell ref="F14:F15"/>
    <mergeCell ref="H14:H15"/>
    <mergeCell ref="I14:I15"/>
    <mergeCell ref="H16:H17"/>
    <mergeCell ref="I16:I17"/>
    <mergeCell ref="B2:B3"/>
    <mergeCell ref="A1:I1"/>
    <mergeCell ref="A122:D124"/>
    <mergeCell ref="A2:A3"/>
    <mergeCell ref="C2:C3"/>
    <mergeCell ref="E2:F2"/>
    <mergeCell ref="E8:E9"/>
    <mergeCell ref="F8:F9"/>
    <mergeCell ref="E12:E13"/>
    <mergeCell ref="F12:F13"/>
    <mergeCell ref="E16:E17"/>
    <mergeCell ref="F16:F17"/>
    <mergeCell ref="H2:I2"/>
    <mergeCell ref="D2:D3"/>
    <mergeCell ref="I6:I7"/>
    <mergeCell ref="A5:F5"/>
    <mergeCell ref="E6:E7"/>
    <mergeCell ref="F6:F7"/>
    <mergeCell ref="H6:H7"/>
    <mergeCell ref="G2:G3"/>
    <mergeCell ref="H8:H9"/>
    <mergeCell ref="I8:I9"/>
    <mergeCell ref="E10:E11"/>
    <mergeCell ref="F10:F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portrait" horizontalDpi="4294967293" r:id="rId1"/>
  <rowBreaks count="2" manualBreakCount="2">
    <brk id="46" max="7" man="1"/>
    <brk id="9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9:A81"/>
  <sheetViews>
    <sheetView topLeftCell="A129" workbookViewId="0">
      <selection activeCell="A14" sqref="A14"/>
    </sheetView>
  </sheetViews>
  <sheetFormatPr defaultRowHeight="12.75"/>
  <cols>
    <col min="1" max="1" width="54.85546875" customWidth="1"/>
  </cols>
  <sheetData>
    <row r="19" spans="1:1" ht="191.25">
      <c r="A19" s="85" t="s">
        <v>36</v>
      </c>
    </row>
    <row r="20" spans="1:1" ht="51">
      <c r="A20" s="85" t="s">
        <v>34</v>
      </c>
    </row>
    <row r="30" spans="1:1" ht="229.5">
      <c r="A30" s="84" t="s">
        <v>32</v>
      </c>
    </row>
    <row r="36" spans="1:1" ht="140.25">
      <c r="A36" s="85" t="s">
        <v>33</v>
      </c>
    </row>
    <row r="41" spans="1:1">
      <c r="A41" s="85"/>
    </row>
    <row r="72" spans="1:1" ht="76.5">
      <c r="A72" s="85" t="s">
        <v>37</v>
      </c>
    </row>
    <row r="81" spans="1:1" ht="89.25">
      <c r="A81" s="85" t="s">
        <v>35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2019</vt:lpstr>
      <vt:lpstr>Sheet2</vt:lpstr>
      <vt:lpstr>'2019'!Udskriftsområde</vt:lpstr>
      <vt:lpstr>'2019'!Udskriftstitler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</dc:creator>
  <cp:lastModifiedBy>flem6600</cp:lastModifiedBy>
  <cp:lastPrinted>2024-02-09T13:13:19Z</cp:lastPrinted>
  <dcterms:created xsi:type="dcterms:W3CDTF">2008-12-14T18:20:55Z</dcterms:created>
  <dcterms:modified xsi:type="dcterms:W3CDTF">2024-02-13T14:09:10Z</dcterms:modified>
</cp:coreProperties>
</file>